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chule\Schulleitung\KBW\TransportkostenSuS\Tramsport202526\"/>
    </mc:Choice>
  </mc:AlternateContent>
  <bookViews>
    <workbookView xWindow="0" yWindow="0" windowWidth="19200" windowHeight="11460"/>
  </bookViews>
  <sheets>
    <sheet name="Berech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26" i="2" l="1"/>
  <c r="B21" i="2" l="1"/>
  <c r="B28" i="2" s="1"/>
  <c r="B33" i="2" l="1"/>
</calcChain>
</file>

<file path=xl/sharedStrings.xml><?xml version="1.0" encoding="utf-8"?>
<sst xmlns="http://schemas.openxmlformats.org/spreadsheetml/2006/main" count="60" uniqueCount="57">
  <si>
    <t>Schulhaus</t>
  </si>
  <si>
    <t>Strasse, Nr.</t>
  </si>
  <si>
    <t>PLZ Ort</t>
  </si>
  <si>
    <t xml:space="preserve">Schuljahr </t>
  </si>
  <si>
    <t>Zumutbarkeit</t>
  </si>
  <si>
    <t>1. Klasse</t>
  </si>
  <si>
    <t>2. Klasse</t>
  </si>
  <si>
    <t>3. Klasse</t>
  </si>
  <si>
    <t>4. Klasse</t>
  </si>
  <si>
    <t>5. Klasse</t>
  </si>
  <si>
    <t>6. Klasse</t>
  </si>
  <si>
    <t>7. Klasse</t>
  </si>
  <si>
    <t>8. Klasse</t>
  </si>
  <si>
    <t>9. Klasse</t>
  </si>
  <si>
    <t>Schulhaus Kaltacker, Kaltacker 316, 3413 Kaltacker, 718 m</t>
  </si>
  <si>
    <t>Schulhaus Heimiswil, Oberdorf 12, 3412 Heimiswil, 618 m</t>
  </si>
  <si>
    <t>Sek Pestalozzi, Oberstufenzentrum Pestalozzi, Sägegasse 15, 3400 Burgdorf 539 m</t>
  </si>
  <si>
    <t>Sek Gsteighof (Talenta), Oberstufe Gsteighof, Pestalozzistrasse 73, 3400 Burgdorf, 533 m</t>
  </si>
  <si>
    <t>Sek Oberburg, Schule Oberburg, Stöckernfeldstrasse 12, 3414 Oberburg, 546 m</t>
  </si>
  <si>
    <t>Prim Rüegsbach, Schulen Rüegsau, Dorfstrasse 28, 3418 Rüegsbach, 622 m</t>
  </si>
  <si>
    <t>Sek Wynigen, Schule Wynigen-Seeberg, Kappelenstrasse 23, 3472 Wynigen, 527 m</t>
  </si>
  <si>
    <t>Prim Kappelen, Schule Wynigen-Seeberg, Kappelen 179, 3472 Wynigen, 615 m</t>
  </si>
  <si>
    <t>Gymnasium Burgdorf, Pestalozzistrasse 17, 3400 Burgdorf, nur Quarta, 540 m</t>
  </si>
  <si>
    <t>Klasse</t>
  </si>
  <si>
    <t>Zumutbarkeit Leistungsmeter</t>
  </si>
  <si>
    <t>KG5</t>
  </si>
  <si>
    <t>KG6</t>
  </si>
  <si>
    <t>Höhe Schulhaus</t>
  </si>
  <si>
    <t>Höhe</t>
  </si>
  <si>
    <t>Höhe Wohnort in Metern, gemäss Googlemaps</t>
  </si>
  <si>
    <t>Leistungsmeter</t>
  </si>
  <si>
    <t>Klasse, wähle…</t>
  </si>
  <si>
    <t>Schulhaus, wähle…</t>
  </si>
  <si>
    <t>Transportentschädigung</t>
  </si>
  <si>
    <t>Name Schülerin/Schüler</t>
  </si>
  <si>
    <t>Vorname Schülerin/Schüler</t>
  </si>
  <si>
    <t>Name Eltern</t>
  </si>
  <si>
    <t>Kommission für das Bildungswesen, Schulleitung, Finanzverwaltung</t>
  </si>
  <si>
    <t>Transportentschädigung Berechnung</t>
  </si>
  <si>
    <t>Vorname Eltern</t>
  </si>
  <si>
    <t>Geburtstag</t>
  </si>
  <si>
    <t>Prim Rüegsauschachen, Schulen Rüegsau, Alte Rüegsaustrasse 13, 570 m</t>
  </si>
  <si>
    <t>Sek Rüegsau, Schulen Rüegsau, Gempenstrasse 1, 3415 Rüegsauschachen, 570 m</t>
  </si>
  <si>
    <t>eingeben, wählen</t>
  </si>
  <si>
    <t>wird automatisch berechnet</t>
  </si>
  <si>
    <t>Meter</t>
  </si>
  <si>
    <t>Meter über Meer</t>
  </si>
  <si>
    <t>Höhenunterschied</t>
  </si>
  <si>
    <t>Datum</t>
  </si>
  <si>
    <t>Für die Berechnung</t>
  </si>
  <si>
    <t>Ansatz Franken/Schuljahr/lkm</t>
  </si>
  <si>
    <t>Ansatz Fr. pro Schuljahr, wenn über Zumutbarkeit, pro Leistungskilometer lkm, die über der Zumutbarkeit liegen.</t>
  </si>
  <si>
    <t>Meter (Velofahrt wählen, wegen Profilangabe in Google Maps)</t>
  </si>
  <si>
    <t>Länge des Schulwegs, d.h. eine Hinfahrt, Autofahrt in Metern, gemäss Googlemaps</t>
  </si>
  <si>
    <t>- gemäss Schülertransportverordnung vom 04.11.2019</t>
  </si>
  <si>
    <t>- ab 29.05.2024 bis spätestens 15.09.2024 einreichen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</si>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</sst>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CHF&quot;\ * #,##0.00_ ;_ &quot;CHF&quot;\ * \-#,##0.00_ ;_ &quot;CHF&quot;\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7"/>
      <name val="Century Gothic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/>
    <xf numFmtId="0" fontId="2" fillId="3" borderId="2" xfId="0" applyFont="1" applyFill="1" applyBorder="1"/>
    <xf numFmtId="0" fontId="0" fillId="0" borderId="0" xfId="0" applyAlignment="1">
      <alignment wrapText="1"/>
    </xf>
    <xf numFmtId="0" fontId="0" fillId="3" borderId="2" xfId="0" applyFill="1" applyBorder="1"/>
    <xf numFmtId="0" fontId="2" fillId="0" borderId="2" xfId="0" applyFont="1" applyFill="1" applyBorder="1" applyAlignment="1">
      <alignment horizontal="center"/>
    </xf>
    <xf numFmtId="0" fontId="0" fillId="3" borderId="1" xfId="0" applyFill="1" applyBorder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4" borderId="1" xfId="0" applyFill="1" applyBorder="1"/>
    <xf numFmtId="44" fontId="2" fillId="3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5" xfId="0" applyFont="1" applyFill="1" applyBorder="1"/>
    <xf numFmtId="0" fontId="0" fillId="4" borderId="2" xfId="0" applyFill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0" borderId="2" xfId="0" applyFont="1" applyBorder="1"/>
    <xf numFmtId="0" fontId="6" fillId="0" borderId="0" xfId="0" quotePrefix="1" applyFont="1"/>
    <xf numFmtId="0" fontId="0" fillId="0" borderId="1" xfId="0" applyBorder="1" applyAlignment="1">
      <alignment horizontal="lef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2">
    <cellStyle name="Standard" xfId="0" builtinId="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146075</xdr:colOff>
      <xdr:row>0</xdr:row>
      <xdr:rowOff>66675</xdr:rowOff>
    </xdr:from>
    <xdr:to>
      <xdr:col>5</xdr:col>
      <xdr:colOff>1044487</xdr:colOff>
      <xdr:row>3</xdr:row>
      <xdr:rowOff>28575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575" y="66675"/>
          <a:ext cx="89841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activeCell="B17" sqref="B17"/>
    </sheetView>
  </sheetViews>
  <sheetFormatPr baseColWidth="10" defaultRowHeight="12.75" x14ac:dyDescent="0.2"/>
  <cols>
    <col min="1" max="1" width="25.28515625" customWidth="1"/>
    <col min="2" max="2" width="15.140625" customWidth="1"/>
    <col min="3" max="3" width="26.28515625" customWidth="1"/>
    <col min="4" max="4" width="6.42578125" customWidth="1"/>
    <col min="5" max="5" width="8.140625" customWidth="1"/>
    <col min="6" max="6" width="16.5703125" customWidth="1"/>
  </cols>
  <sheetData>
    <row r="1" spans="1:6" x14ac:dyDescent="0.2">
      <c r="A1" t="s">
        <v>37</v>
      </c>
    </row>
    <row r="2" spans="1:6" ht="20.25" x14ac:dyDescent="0.3">
      <c r="A2" s="8" t="s">
        <v>38</v>
      </c>
    </row>
    <row r="3" spans="1:6" x14ac:dyDescent="0.2">
      <c r="A3" s="27" t="s">
        <v>54</v>
      </c>
    </row>
    <row r="4" spans="1:6" x14ac:dyDescent="0.2">
      <c r="A4" s="27" t="s">
        <v>55</v>
      </c>
    </row>
    <row r="5" spans="1:6" ht="13.5" thickBot="1" x14ac:dyDescent="0.25">
      <c r="D5" s="12"/>
      <c r="E5" s="28" t="s">
        <v>43</v>
      </c>
      <c r="F5" s="28"/>
    </row>
    <row r="6" spans="1:6" ht="13.5" thickBot="1" x14ac:dyDescent="0.25">
      <c r="A6" t="s">
        <v>3</v>
      </c>
      <c r="B6" s="26" t="s">
        <v>56</v>
      </c>
      <c r="D6" s="7"/>
      <c r="E6" s="28" t="s">
        <v>44</v>
      </c>
      <c r="F6" s="28"/>
    </row>
    <row r="7" spans="1:6" ht="13.5" thickBot="1" x14ac:dyDescent="0.25"/>
    <row r="8" spans="1:6" ht="20.25" customHeight="1" thickBot="1" x14ac:dyDescent="0.25">
      <c r="A8" s="4" t="s">
        <v>39</v>
      </c>
      <c r="B8" s="29"/>
      <c r="C8" s="30"/>
      <c r="D8" s="30"/>
      <c r="E8" s="30"/>
      <c r="F8" s="31"/>
    </row>
    <row r="9" spans="1:6" ht="20.25" customHeight="1" thickBot="1" x14ac:dyDescent="0.25">
      <c r="A9" s="4" t="s">
        <v>36</v>
      </c>
      <c r="B9" s="29"/>
      <c r="C9" s="30"/>
      <c r="D9" s="30"/>
      <c r="E9" s="30"/>
      <c r="F9" s="31"/>
    </row>
    <row r="10" spans="1:6" ht="13.5" thickBot="1" x14ac:dyDescent="0.25"/>
    <row r="11" spans="1:6" ht="20.25" customHeight="1" thickBot="1" x14ac:dyDescent="0.25">
      <c r="A11" s="4" t="s">
        <v>34</v>
      </c>
      <c r="B11" s="29"/>
      <c r="C11" s="30"/>
      <c r="D11" s="30"/>
      <c r="E11" s="30"/>
      <c r="F11" s="31"/>
    </row>
    <row r="12" spans="1:6" ht="20.25" customHeight="1" thickBot="1" x14ac:dyDescent="0.25">
      <c r="A12" s="4" t="s">
        <v>35</v>
      </c>
      <c r="B12" s="29"/>
      <c r="C12" s="30"/>
      <c r="D12" s="30"/>
      <c r="E12" s="30"/>
      <c r="F12" s="31"/>
    </row>
    <row r="13" spans="1:6" ht="20.25" customHeight="1" thickBot="1" x14ac:dyDescent="0.25">
      <c r="A13" s="4" t="s">
        <v>1</v>
      </c>
      <c r="B13" s="29"/>
      <c r="C13" s="30"/>
      <c r="D13" s="30"/>
      <c r="E13" s="30"/>
      <c r="F13" s="31"/>
    </row>
    <row r="14" spans="1:6" ht="20.25" customHeight="1" thickBot="1" x14ac:dyDescent="0.25">
      <c r="A14" s="4" t="s">
        <v>2</v>
      </c>
      <c r="B14" s="29"/>
      <c r="C14" s="30"/>
      <c r="D14" s="30"/>
      <c r="E14" s="30"/>
      <c r="F14" s="31"/>
    </row>
    <row r="15" spans="1:6" ht="20.25" customHeight="1" thickBot="1" x14ac:dyDescent="0.25">
      <c r="A15" s="4" t="s">
        <v>40</v>
      </c>
      <c r="B15" s="29"/>
      <c r="C15" s="30"/>
      <c r="D15" s="30"/>
      <c r="E15" s="30"/>
      <c r="F15" s="31"/>
    </row>
    <row r="16" spans="1:6" ht="13.5" thickBot="1" x14ac:dyDescent="0.25"/>
    <row r="17" spans="1:6" ht="13.5" thickBot="1" x14ac:dyDescent="0.25">
      <c r="A17" s="22" t="s">
        <v>31</v>
      </c>
      <c r="B17" s="24" t="s">
        <v>11</v>
      </c>
    </row>
    <row r="18" spans="1:6" ht="13.5" thickBot="1" x14ac:dyDescent="0.25">
      <c r="A18" s="23" t="s">
        <v>4</v>
      </c>
      <c r="B18" s="25">
        <f>IF(B17="","",IF(B17="KG5",1500,IF(B17="KG6",1500,IF(B17="1. Klasse",2000,IF(B17="2. Klasse",2000,IF(B17="3. Klasse",2000,IF(B17="4. Klasse",5000,IF(B17="5. Klasse",5000,IF(B17="6. Klasse",5000,IF(B17="7. Klasse",10000,IF(B17="8. Klasse",10000,IF(B17="9. Klasse",10000))))))))))))</f>
        <v>10000</v>
      </c>
      <c r="C18" t="s">
        <v>30</v>
      </c>
    </row>
    <row r="19" spans="1:6" ht="13.5" thickBot="1" x14ac:dyDescent="0.25">
      <c r="A19" s="23"/>
    </row>
    <row r="20" spans="1:6" ht="13.5" thickBot="1" x14ac:dyDescent="0.25">
      <c r="A20" s="22" t="s">
        <v>32</v>
      </c>
      <c r="B20" s="29"/>
      <c r="C20" s="30"/>
      <c r="D20" s="30"/>
      <c r="E20" s="30"/>
      <c r="F20" s="31"/>
    </row>
    <row r="21" spans="1:6" ht="13.5" thickBot="1" x14ac:dyDescent="0.25">
      <c r="A21" s="23" t="s">
        <v>27</v>
      </c>
      <c r="B21" s="5" t="str">
        <f>IF(B20="","",IF(B20="Schulhaus Kaltacker, Kaltacker 316, 3413 Kaltacker, 718 m",718,IF(B20="Schulhaus Heimiswil, Oberdorf 12, 3412 Heimiswil, 618 m",618,IF(B20="Sek Pestalozzi, Oberstufenzentrum Pestalozzi, Sägegasse 15, 3400 Burgdorf 539 m",539,IF(B20="Sek Gsteighof (Talenta), Oberstufe Gsteighof, Pestalozzistrasse 73, 3400 Burgdorf, 533 m",533,IF(B20="Sek Oberburg, Schule Oberburg, Stöckernfeldstrasse 12, 3414 Oberburg, 546 m",546,IF(B20="Prim Rüegsauschachen, Schulen Rüegsau, Alte Rüegsaustrasse 13, 570 m",570,IF(B20="Prim Rüegsbach, Schulen Rüegsau, Dorfstrasse 28, 3418 Rüegsbach, 622 m",622,IF(B20="Sek Rüegsau, Schulen Rüegsau, Gempenstrasse 1, 3415 Rüegsauschachen, 570 m",570,IF(B20="Sek Wynigen, Schule Wynigen-Seeberg, Kappelenstrasse 23, 3472 Wynigen, 527 m",527,IF(B20="Prim Kappelen, Schule Wynigen-Seeberg, Kappelen 179, 3472 Wynigen, 615 m",615,IF(B20="Gymnasium Burgdorf, Pestalozzistrasse 17, 3400 Burgdorf, nur Quarta, 540 m",540))))))))))))</f>
        <v/>
      </c>
      <c r="C21" t="s">
        <v>45</v>
      </c>
    </row>
    <row r="23" spans="1:6" ht="13.5" thickBot="1" x14ac:dyDescent="0.25"/>
    <row r="24" spans="1:6" ht="43.5" customHeight="1" thickBot="1" x14ac:dyDescent="0.25">
      <c r="A24" s="4" t="s">
        <v>53</v>
      </c>
      <c r="B24" s="20">
        <v>0</v>
      </c>
      <c r="C24" t="s">
        <v>52</v>
      </c>
    </row>
    <row r="25" spans="1:6" ht="27.75" customHeight="1" thickBot="1" x14ac:dyDescent="0.25">
      <c r="A25" s="4" t="s">
        <v>29</v>
      </c>
      <c r="B25" s="20">
        <v>0</v>
      </c>
      <c r="C25" t="s">
        <v>46</v>
      </c>
    </row>
    <row r="26" spans="1:6" ht="13.5" thickBot="1" x14ac:dyDescent="0.25">
      <c r="A26" t="s">
        <v>47</v>
      </c>
      <c r="B26" s="5" t="str">
        <f>IF(B20="","",IF(B21&gt;B25,B21-B25,B25-B21))</f>
        <v/>
      </c>
      <c r="C26" t="s">
        <v>45</v>
      </c>
    </row>
    <row r="27" spans="1:6" ht="13.5" thickBot="1" x14ac:dyDescent="0.25"/>
    <row r="28" spans="1:6" ht="13.5" thickBot="1" x14ac:dyDescent="0.25">
      <c r="A28" t="s">
        <v>30</v>
      </c>
      <c r="B28" s="5" t="str">
        <f>IF(B20="","",B24+B26*10)</f>
        <v/>
      </c>
    </row>
    <row r="31" spans="1:6" ht="70.5" customHeight="1" x14ac:dyDescent="0.2">
      <c r="A31" s="4" t="s">
        <v>51</v>
      </c>
      <c r="B31" s="2">
        <v>300</v>
      </c>
      <c r="C31" t="s">
        <v>50</v>
      </c>
    </row>
    <row r="32" spans="1:6" ht="13.5" thickBot="1" x14ac:dyDescent="0.25"/>
    <row r="33" spans="1:6" ht="13.5" thickBot="1" x14ac:dyDescent="0.25">
      <c r="A33" s="3" t="s">
        <v>33</v>
      </c>
      <c r="B33" s="13" t="str">
        <f>IF(B20="","",IF(B28&gt;B18,(B28-B18)/1000*$B$31,"kein Beitrag"))</f>
        <v/>
      </c>
      <c r="C33" s="21" t="s">
        <v>48</v>
      </c>
      <c r="D33" s="35"/>
      <c r="E33" s="35"/>
      <c r="F33" s="35"/>
    </row>
    <row r="34" spans="1:6" ht="25.5" customHeight="1" thickBot="1" x14ac:dyDescent="0.25">
      <c r="C34" s="21" t="s">
        <v>49</v>
      </c>
      <c r="D34" s="35"/>
      <c r="E34" s="35"/>
      <c r="F34" s="35"/>
    </row>
    <row r="35" spans="1:6" ht="13.5" thickBot="1" x14ac:dyDescent="0.25"/>
    <row r="36" spans="1:6" ht="28.5" customHeight="1" thickBot="1" x14ac:dyDescent="0.25">
      <c r="A36" s="38" t="s">
        <v>0</v>
      </c>
      <c r="B36" s="39"/>
      <c r="C36" s="39"/>
      <c r="D36" s="6" t="s">
        <v>28</v>
      </c>
      <c r="E36" s="14" t="s">
        <v>23</v>
      </c>
      <c r="F36" s="15" t="s">
        <v>24</v>
      </c>
    </row>
    <row r="37" spans="1:6" ht="12.75" customHeight="1" x14ac:dyDescent="0.2">
      <c r="A37" s="32"/>
      <c r="B37" s="33"/>
      <c r="C37" s="34"/>
      <c r="D37" s="11"/>
      <c r="E37" s="16"/>
      <c r="F37" s="17"/>
    </row>
    <row r="38" spans="1:6" x14ac:dyDescent="0.2">
      <c r="A38" s="40" t="s">
        <v>14</v>
      </c>
      <c r="B38" s="41"/>
      <c r="C38" s="41"/>
      <c r="D38" s="9">
        <v>718</v>
      </c>
      <c r="E38" s="18" t="s">
        <v>25</v>
      </c>
      <c r="F38" s="18">
        <v>1500</v>
      </c>
    </row>
    <row r="39" spans="1:6" x14ac:dyDescent="0.2">
      <c r="A39" s="40" t="s">
        <v>15</v>
      </c>
      <c r="B39" s="41"/>
      <c r="C39" s="41"/>
      <c r="D39" s="9">
        <v>618</v>
      </c>
      <c r="E39" s="18" t="s">
        <v>26</v>
      </c>
      <c r="F39" s="18">
        <v>1500</v>
      </c>
    </row>
    <row r="40" spans="1:6" x14ac:dyDescent="0.2">
      <c r="A40" s="40" t="s">
        <v>16</v>
      </c>
      <c r="B40" s="41"/>
      <c r="C40" s="41"/>
      <c r="D40" s="9">
        <v>539</v>
      </c>
      <c r="E40" s="18" t="s">
        <v>5</v>
      </c>
      <c r="F40" s="18">
        <v>2000</v>
      </c>
    </row>
    <row r="41" spans="1:6" x14ac:dyDescent="0.2">
      <c r="A41" s="40" t="s">
        <v>17</v>
      </c>
      <c r="B41" s="41"/>
      <c r="C41" s="41"/>
      <c r="D41" s="9">
        <v>533</v>
      </c>
      <c r="E41" s="18" t="s">
        <v>6</v>
      </c>
      <c r="F41" s="18">
        <v>2000</v>
      </c>
    </row>
    <row r="42" spans="1:6" x14ac:dyDescent="0.2">
      <c r="A42" s="40" t="s">
        <v>18</v>
      </c>
      <c r="B42" s="41"/>
      <c r="C42" s="41"/>
      <c r="D42" s="9">
        <v>546</v>
      </c>
      <c r="E42" s="18" t="s">
        <v>7</v>
      </c>
      <c r="F42" s="18">
        <v>2000</v>
      </c>
    </row>
    <row r="43" spans="1:6" x14ac:dyDescent="0.2">
      <c r="A43" s="40" t="s">
        <v>41</v>
      </c>
      <c r="B43" s="41"/>
      <c r="C43" s="41"/>
      <c r="D43" s="9">
        <v>570</v>
      </c>
      <c r="E43" s="18" t="s">
        <v>8</v>
      </c>
      <c r="F43" s="18">
        <v>5000</v>
      </c>
    </row>
    <row r="44" spans="1:6" x14ac:dyDescent="0.2">
      <c r="A44" s="40" t="s">
        <v>19</v>
      </c>
      <c r="B44" s="41"/>
      <c r="C44" s="41"/>
      <c r="D44" s="9">
        <v>622</v>
      </c>
      <c r="E44" s="18" t="s">
        <v>9</v>
      </c>
      <c r="F44" s="18">
        <v>5000</v>
      </c>
    </row>
    <row r="45" spans="1:6" x14ac:dyDescent="0.2">
      <c r="A45" s="40" t="s">
        <v>42</v>
      </c>
      <c r="B45" s="41"/>
      <c r="C45" s="41"/>
      <c r="D45" s="9">
        <v>570</v>
      </c>
      <c r="E45" s="18" t="s">
        <v>10</v>
      </c>
      <c r="F45" s="18">
        <v>5000</v>
      </c>
    </row>
    <row r="46" spans="1:6" x14ac:dyDescent="0.2">
      <c r="A46" s="40" t="s">
        <v>20</v>
      </c>
      <c r="B46" s="41"/>
      <c r="C46" s="41"/>
      <c r="D46" s="9">
        <v>527</v>
      </c>
      <c r="E46" s="18" t="s">
        <v>11</v>
      </c>
      <c r="F46" s="18">
        <v>10000</v>
      </c>
    </row>
    <row r="47" spans="1:6" x14ac:dyDescent="0.2">
      <c r="A47" s="40" t="s">
        <v>21</v>
      </c>
      <c r="B47" s="41"/>
      <c r="C47" s="41"/>
      <c r="D47" s="9">
        <v>615</v>
      </c>
      <c r="E47" s="18" t="s">
        <v>12</v>
      </c>
      <c r="F47" s="18">
        <v>10000</v>
      </c>
    </row>
    <row r="48" spans="1:6" ht="13.5" thickBot="1" x14ac:dyDescent="0.25">
      <c r="A48" s="36" t="s">
        <v>22</v>
      </c>
      <c r="B48" s="37"/>
      <c r="C48" s="37"/>
      <c r="D48" s="10">
        <v>540</v>
      </c>
      <c r="E48" s="19" t="s">
        <v>13</v>
      </c>
      <c r="F48" s="19">
        <v>10000</v>
      </c>
    </row>
    <row r="50" spans="6:6" ht="13.5" x14ac:dyDescent="0.2">
      <c r="F50" s="1"/>
    </row>
    <row r="52" spans="6:6" ht="13.5" x14ac:dyDescent="0.2">
      <c r="F52" s="1"/>
    </row>
    <row r="54" spans="6:6" ht="13.5" x14ac:dyDescent="0.2">
      <c r="F54" s="1"/>
    </row>
  </sheetData>
  <sheetProtection algorithmName="SHA-512" hashValue="FIql57zWZyX9QzbxagKPM6zgOnvpUpTzcQximA2Xn8aWf6fm693bAw4j6pNLpudvfRkHRBl8YgM9z/0RZzObrg==" saltValue="PNukM6UVRJP3vTBDCpfK9w==" spinCount="100000" sheet="1" selectLockedCells="1"/>
  <mergeCells count="25">
    <mergeCell ref="A48:C48"/>
    <mergeCell ref="A36:C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E5:F5"/>
    <mergeCell ref="E6:F6"/>
    <mergeCell ref="B8:F8"/>
    <mergeCell ref="B15:F15"/>
    <mergeCell ref="A37:C37"/>
    <mergeCell ref="B9:F9"/>
    <mergeCell ref="B11:F11"/>
    <mergeCell ref="B12:F12"/>
    <mergeCell ref="B13:F13"/>
    <mergeCell ref="B14:F14"/>
    <mergeCell ref="B20:F20"/>
    <mergeCell ref="D33:F33"/>
    <mergeCell ref="D34:F34"/>
  </mergeCells>
  <dataValidations count="2">
    <dataValidation type="list" allowBlank="1" showInputMessage="1" showErrorMessage="1" sqref="B17">
      <formula1>$E$38:$E$48</formula1>
    </dataValidation>
    <dataValidation type="list" showInputMessage="1" showErrorMessage="1" prompt="Schulungsort" sqref="B20:F20">
      <formula1>$A$37:$A$48</formula1>
    </dataValidation>
  </dataValidations>
  <pageMargins left="0.37" right="0.26" top="0.34" bottom="0.31" header="0.13" footer="0.24"/>
  <pageSetup paperSize="9" scale="9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Burkhalter</dc:creator>
  <cp:lastModifiedBy>Burkhalter</cp:lastModifiedBy>
  <cp:lastPrinted>2024-07-23T07:05:32Z</cp:lastPrinted>
  <dcterms:created xsi:type="dcterms:W3CDTF">2019-09-11T03:29:30Z</dcterms:created>
  <dcterms:modified xsi:type="dcterms:W3CDTF">2025-03-24T15:00:54Z</dcterms:modified>
</cp:coreProperties>
</file>